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olmer\YandexDisk\ИПР\P_0147\"/>
    </mc:Choice>
  </mc:AlternateContent>
  <xr:revisionPtr revIDLastSave="0" documentId="13_ncr:1_{76132160-066A-430E-B155-EEE0277FAAFB}" xr6:coauthVersionLast="47" xr6:coauthVersionMax="47" xr10:uidLastSave="{00000000-0000-0000-0000-000000000000}"/>
  <bookViews>
    <workbookView xWindow="780" yWindow="780" windowWidth="24015" windowHeight="14595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2" l="1"/>
  <c r="C40" i="2"/>
  <c r="I38" i="2" l="1"/>
  <c r="I37" i="2"/>
  <c r="I36" i="2"/>
  <c r="I35" i="2"/>
  <c r="E32" i="2" l="1"/>
  <c r="C42" i="2"/>
  <c r="E40" i="2"/>
  <c r="H37" i="1" l="1"/>
  <c r="H32" i="1"/>
  <c r="G32" i="1"/>
  <c r="E42" i="2" l="1"/>
</calcChain>
</file>

<file path=xl/sharedStrings.xml><?xml version="1.0" encoding="utf-8"?>
<sst xmlns="http://schemas.openxmlformats.org/spreadsheetml/2006/main" count="103" uniqueCount="87">
  <si>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</si>
  <si>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</si>
  <si>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</si>
  <si>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</si>
  <si>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</si>
  <si>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</si>
  <si>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</si>
  <si>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</si>
  <si>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</si>
  <si>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</si>
  <si>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</si>
  <si>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</si>
  <si>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</si>
  <si>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</si>
  <si>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</si>
  <si>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</si>
  <si>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</si>
  <si>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</si>
  <si>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ССР-23101</t>
  </si>
  <si>
    <t>3кв. 2025г</t>
  </si>
  <si>
    <t>Глава 2. Основные объекты строительства</t>
  </si>
  <si>
    <t>1</t>
  </si>
  <si>
    <t xml:space="preserve"> ЛС-23101-1</t>
  </si>
  <si>
    <t>Система сбора и передачи информации (ССПИ)</t>
  </si>
  <si>
    <t>2</t>
  </si>
  <si>
    <t xml:space="preserve"> ЛС-23101-2</t>
  </si>
  <si>
    <t>Сети связи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</si>
  <si>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</si>
  <si>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</si>
  <si>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</si>
  <si>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</si>
  <si>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3</t>
  </si>
  <si>
    <t xml:space="preserve"> ЛС-23101-3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</si>
  <si>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</si>
  <si>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</si>
  <si>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</si>
  <si>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</si>
  <si>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</si>
  <si>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5</t>
  </si>
  <si>
    <t>Смета №1</t>
  </si>
  <si>
    <t>Проектные работы</t>
  </si>
  <si>
    <t>Итого по главе 12:</t>
  </si>
  <si>
    <t>Итого по главам 1-12:</t>
  </si>
  <si>
    <t>Резерв средств на непредвиденные работы и затраты</t>
  </si>
  <si>
    <t>Итого:</t>
  </si>
  <si>
    <t>Налоги</t>
  </si>
  <si>
    <t>7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</si>
  <si>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</si>
  <si>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</si>
  <si>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</si>
  <si>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</si>
  <si>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</si>
  <si>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</si>
  <si>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</si>
  <si>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</si>
  <si>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</si>
  <si>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</si>
  <si>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</si>
  <si>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</t>
  </si>
  <si>
    <t>47 515,2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</si>
  <si>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</si>
  <si>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</si>
  <si>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</si>
  <si>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</si>
  <si>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</si>
  <si>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</si>
  <si>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</si>
  <si>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</si>
  <si>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</si>
  <si>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</si>
  <si>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</si>
  <si>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</si>
  <si>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</si>
  <si>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</si>
  <si>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</si>
  <si>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</si>
  <si>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</si>
  <si>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</si>
  <si>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</si>
  <si>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</si>
  <si>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</si>
  <si>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</si>
  <si>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</si>
  <si>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</si>
  <si>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ПС 110 кВ ЧОЗИП по созданию ССПИ и организации каналов связи ПС 110 кВ ЧОЗИП (Шкаф ССПИ и связи №1 (ШТМ) - 1 шт; Шкаф ССПИ №2 (ШКП) - 1 шт; Цифровые каналы связи - 2 шт.)</t>
  </si>
  <si>
    <t>P_0147</t>
  </si>
  <si>
    <t>Реконструкция ПС 110 кВ ЧОЗИП по созданию ССПИ и организации каналов связи ПС 110 кВ ЧОЗИП (Шкаф ССПИ и связи №1 (ШТМ) - 1 шт; Шкаф ССПИ №2 (ШКП) - 1 шт; Цифровые каналы связи - 2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</si>
</sst>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_-* #,##0.0000\ _₽_-;\-* #,##0.0000\ _₽_-;_-* &quot;-&quot;??\ _₽_-;_-@_-"/>
    <numFmt numFmtId="169" formatCode="_-* #,##0.00\ _₽_-;\-* #,##0.00\ _₽_-;_-* &quot;-&quot;?????\ _₽_-;_-@_-"/>
    <numFmt numFmtId="170" formatCode="_-* #,##0.00000000_-;\-* #,##0.00000000_-;_-* &quot;-&quot;??_-;_-@_-"/>
    <numFmt numFmtId="171" formatCode="0.00000000"/>
    <numFmt numFmtId="172" formatCode="#,##0.000000"/>
  </numFmts>
  <fonts count="24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3" fillId="0" borderId="0"/>
    <xf numFmtId="0" fontId="18" fillId="0" borderId="0"/>
    <xf numFmtId="0" fontId="18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/>
    <xf numFmtId="0" fontId="14" fillId="0" borderId="0" xfId="1" applyFont="1" applyAlignment="1">
      <alignment horizontal="right" vertical="center"/>
    </xf>
    <xf numFmtId="0" fontId="12" fillId="0" borderId="0" xfId="1" applyFont="1"/>
    <xf numFmtId="0" fontId="15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164" fontId="14" fillId="0" borderId="0" xfId="1" applyNumberFormat="1" applyFont="1" applyAlignment="1">
      <alignment horizontal="left" vertical="center"/>
    </xf>
    <xf numFmtId="0" fontId="13" fillId="0" borderId="0" xfId="1"/>
    <xf numFmtId="0" fontId="19" fillId="0" borderId="16" xfId="2" applyFont="1" applyBorder="1" applyAlignment="1">
      <alignment horizontal="center" vertical="center" wrapText="1"/>
    </xf>
    <xf numFmtId="0" fontId="20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0" fontId="19" fillId="0" borderId="16" xfId="2" applyFont="1" applyBorder="1" applyAlignment="1">
      <alignment horizontal="left" vertical="center" wrapText="1"/>
    </xf>
    <xf numFmtId="4" fontId="19" fillId="0" borderId="16" xfId="2" applyNumberFormat="1" applyFont="1" applyBorder="1" applyAlignment="1">
      <alignment horizontal="center" vertical="center" wrapText="1"/>
    </xf>
    <xf numFmtId="165" fontId="19" fillId="0" borderId="16" xfId="2" applyNumberFormat="1" applyFont="1" applyBorder="1" applyAlignment="1">
      <alignment vertical="center" wrapText="1"/>
    </xf>
    <xf numFmtId="165" fontId="20" fillId="0" borderId="0" xfId="3" applyNumberFormat="1" applyFont="1" applyAlignment="1">
      <alignment vertical="center"/>
    </xf>
    <xf numFmtId="0" fontId="19" fillId="3" borderId="0" xfId="3" applyFont="1" applyFill="1" applyAlignment="1">
      <alignment horizontal="center" vertical="center" wrapText="1"/>
    </xf>
    <xf numFmtId="0" fontId="19" fillId="0" borderId="0" xfId="3" applyFont="1" applyAlignment="1">
      <alignment horizontal="center" vertical="center" wrapText="1"/>
    </xf>
    <xf numFmtId="0" fontId="19" fillId="0" borderId="0" xfId="3" applyFont="1" applyAlignment="1">
      <alignment horizontal="center" vertical="center"/>
    </xf>
    <xf numFmtId="0" fontId="19" fillId="3" borderId="0" xfId="3" applyFont="1" applyFill="1" applyAlignment="1">
      <alignment horizontal="right" vertical="center"/>
    </xf>
    <xf numFmtId="2" fontId="13" fillId="4" borderId="0" xfId="1" applyNumberFormat="1" applyFill="1"/>
    <xf numFmtId="2" fontId="19" fillId="3" borderId="0" xfId="3" applyNumberFormat="1" applyFont="1" applyFill="1" applyAlignment="1">
      <alignment horizontal="center" vertical="center"/>
    </xf>
    <xf numFmtId="2" fontId="19" fillId="0" borderId="0" xfId="3" applyNumberFormat="1" applyFont="1" applyAlignment="1">
      <alignment horizontal="center" vertical="center"/>
    </xf>
    <xf numFmtId="4" fontId="19" fillId="0" borderId="0" xfId="3" applyNumberFormat="1" applyFont="1" applyAlignment="1">
      <alignment horizontal="center" vertical="center"/>
    </xf>
    <xf numFmtId="166" fontId="20" fillId="0" borderId="0" xfId="3" applyNumberFormat="1" applyFont="1" applyAlignment="1">
      <alignment vertical="center"/>
    </xf>
    <xf numFmtId="167" fontId="20" fillId="0" borderId="0" xfId="3" applyNumberFormat="1" applyFont="1" applyAlignment="1">
      <alignment vertical="center"/>
    </xf>
    <xf numFmtId="168" fontId="20" fillId="0" borderId="0" xfId="3" applyNumberFormat="1" applyFont="1" applyAlignment="1">
      <alignment vertical="center"/>
    </xf>
    <xf numFmtId="43" fontId="19" fillId="3" borderId="0" xfId="4" applyFont="1" applyFill="1" applyAlignment="1">
      <alignment horizontal="center" vertical="center"/>
    </xf>
    <xf numFmtId="169" fontId="23" fillId="0" borderId="0" xfId="3" applyNumberFormat="1" applyFont="1" applyAlignment="1">
      <alignment vertical="center"/>
    </xf>
    <xf numFmtId="10" fontId="20" fillId="0" borderId="0" xfId="5" applyNumberFormat="1" applyFont="1" applyFill="1" applyAlignment="1">
      <alignment vertical="center"/>
    </xf>
    <xf numFmtId="0" fontId="19" fillId="3" borderId="0" xfId="2" applyFont="1" applyFill="1" applyAlignment="1">
      <alignment horizontal="right" vertical="center"/>
    </xf>
    <xf numFmtId="167" fontId="23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left" vertical="center"/>
    </xf>
    <xf numFmtId="167" fontId="23" fillId="0" borderId="0" xfId="3" applyNumberFormat="1" applyFont="1" applyAlignment="1">
      <alignment vertical="center"/>
    </xf>
    <xf numFmtId="4" fontId="20" fillId="0" borderId="0" xfId="3" applyNumberFormat="1" applyFont="1" applyAlignment="1">
      <alignment vertical="center"/>
    </xf>
    <xf numFmtId="170" fontId="19" fillId="3" borderId="0" xfId="4" applyNumberFormat="1" applyFont="1" applyFill="1" applyAlignment="1">
      <alignment horizontal="center" vertical="center"/>
    </xf>
    <xf numFmtId="171" fontId="19" fillId="0" borderId="0" xfId="3" applyNumberFormat="1" applyFont="1" applyAlignment="1">
      <alignment horizontal="center" vertical="center"/>
    </xf>
    <xf numFmtId="0" fontId="23" fillId="0" borderId="0" xfId="3" applyFont="1" applyAlignment="1">
      <alignment vertical="center"/>
    </xf>
    <xf numFmtId="172" fontId="20" fillId="0" borderId="0" xfId="3" applyNumberFormat="1" applyFont="1" applyAlignment="1">
      <alignment vertical="center"/>
    </xf>
    <xf numFmtId="0" fontId="19" fillId="0" borderId="0" xfId="2" applyFont="1" applyAlignment="1">
      <alignment horizontal="left" vertical="center"/>
    </xf>
    <xf numFmtId="169" fontId="20" fillId="0" borderId="0" xfId="3" applyNumberFormat="1" applyFont="1" applyAlignment="1">
      <alignment vertical="center"/>
    </xf>
    <xf numFmtId="166" fontId="19" fillId="0" borderId="16" xfId="2" applyNumberFormat="1" applyFont="1" applyBorder="1" applyAlignment="1">
      <alignment horizontal="center" vertical="center" wrapText="1"/>
    </xf>
    <xf numFmtId="166" fontId="19" fillId="0" borderId="16" xfId="2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right" vertical="top" wrapText="1" indent="2"/>
    </xf>
    <xf numFmtId="164" fontId="2" fillId="0" borderId="0" xfId="0" applyNumberFormat="1" applyFont="1" applyAlignment="1">
      <alignment horizontal="right" vertical="top"/>
    </xf>
    <xf numFmtId="164" fontId="2" fillId="0" borderId="13" xfId="0" applyNumberFormat="1" applyFont="1" applyBorder="1" applyAlignment="1">
      <alignment horizontal="right" vertical="top" wrapText="1" indent="2"/>
    </xf>
    <xf numFmtId="164" fontId="2" fillId="0" borderId="13" xfId="0" applyNumberFormat="1" applyFont="1" applyBorder="1" applyAlignment="1">
      <alignment horizontal="right" vertical="top"/>
    </xf>
    <xf numFmtId="164" fontId="9" fillId="0" borderId="0" xfId="0" applyNumberFormat="1" applyFont="1" applyAlignment="1">
      <alignment horizontal="right" vertical="top" wrapText="1" indent="2"/>
    </xf>
    <xf numFmtId="164" fontId="9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 wrapText="1"/>
    </xf>
    <xf numFmtId="165" fontId="19" fillId="0" borderId="16" xfId="4" applyNumberFormat="1" applyFont="1" applyFill="1" applyBorder="1" applyAlignment="1">
      <alignment vertical="center" wrapText="1"/>
    </xf>
    <xf numFmtId="165" fontId="19" fillId="0" borderId="16" xfId="4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7" fillId="0" borderId="1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/>
    </xf>
    <xf numFmtId="0" fontId="15" fillId="0" borderId="14" xfId="1" applyFont="1" applyBorder="1" applyAlignment="1">
      <alignment horizontal="center" vertical="center" wrapText="1"/>
    </xf>
    <xf numFmtId="0" fontId="21" fillId="0" borderId="17" xfId="2" applyFont="1" applyBorder="1" applyAlignment="1">
      <alignment horizontal="center" vertical="center" wrapText="1"/>
    </xf>
    <xf numFmtId="0" fontId="21" fillId="0" borderId="18" xfId="2" applyFont="1" applyBorder="1" applyAlignment="1">
      <alignment horizontal="center" vertical="center" wrapText="1"/>
    </xf>
    <xf numFmtId="0" fontId="21" fillId="0" borderId="19" xfId="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165" fontId="19" fillId="0" borderId="16" xfId="2" applyNumberFormat="1" applyFont="1" applyBorder="1" applyAlignment="1">
      <alignment horizontal="center" vertical="center" wrapText="1"/>
    </xf>
    <xf numFmtId="165" fontId="19" fillId="0" borderId="16" xfId="2" applyNumberFormat="1" applyFont="1" applyBorder="1" applyAlignment="1">
      <alignment horizontal="left" vertical="center" wrapText="1"/>
    </xf>
    <xf numFmtId="165" fontId="21" fillId="0" borderId="17" xfId="2" applyNumberFormat="1" applyFont="1" applyBorder="1" applyAlignment="1">
      <alignment horizontal="center" vertical="center" wrapText="1"/>
    </xf>
    <xf numFmtId="165" fontId="21" fillId="0" borderId="18" xfId="2" applyNumberFormat="1" applyFont="1" applyBorder="1" applyAlignment="1">
      <alignment horizontal="center" vertical="center" wrapText="1"/>
    </xf>
    <xf numFmtId="165" fontId="21" fillId="0" borderId="19" xfId="2" applyNumberFormat="1" applyFont="1" applyBorder="1" applyAlignment="1">
      <alignment horizontal="center" vertical="center" wrapText="1"/>
    </xf>
    <xf numFmtId="165" fontId="21" fillId="0" borderId="16" xfId="4" applyNumberFormat="1" applyFont="1" applyFill="1" applyBorder="1" applyAlignment="1">
      <alignment horizontal="center" vertical="center" wrapText="1"/>
    </xf>
  </cellXfs>
  <cellStyles count="6">
    <cellStyle name="Normal" xfId="2" xr:uid="{84E59E6A-5568-4759-8012-857368AEB7B5}"/>
    <cellStyle name="Обычный" xfId="0" builtinId="0"/>
    <cellStyle name="Обычный 2" xfId="1" xr:uid="{6FDDCED2-C2FD-436A-9B1E-2E7978069635}"/>
    <cellStyle name="Обычный 2 2" xfId="3" xr:uid="{1DEB0A02-84A3-4CA4-8D6B-669F643F017F}"/>
    <cellStyle name="Процентный 2" xfId="5" xr:uid="{7A97EAD2-48BC-4454-86A4-C67E41F1D468}"/>
    <cellStyle name="Финансовый 2" xfId="4" xr:uid="{655D2729-2470-4047-9CC5-41683DC8EA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692A-D4CC-4466-97FC-9AA3784BD11E}">
  <dimension ref="A1:K44"/>
  <sheetViews>
    <sheetView tabSelected="1" topLeftCell="A22" zoomScale="90" zoomScaleNormal="90" workbookViewId="0">
      <selection activeCell="E33" sqref="E33"/>
    </sheetView>
  </sheetViews>
  <sheetFormatPr defaultColWidth="9.140625" defaultRowHeight="15" x14ac:dyDescent="0.25"/>
  <cols>
    <col min="1" max="1" width="10.85546875" style="58" customWidth="1"/>
    <col min="2" max="2" width="65.5703125" style="58" customWidth="1"/>
    <col min="3" max="3" width="35" style="58" customWidth="1"/>
    <col min="4" max="4" width="13.7109375" style="54" bestFit="1" customWidth="1"/>
    <col min="5" max="6" width="9.140625" style="58"/>
    <col min="7" max="7" width="18.28515625" style="58" customWidth="1"/>
    <col min="8" max="8" width="25.42578125" style="58" customWidth="1"/>
    <col min="9" max="9" width="27.42578125" style="58" customWidth="1"/>
    <col min="10" max="16384" width="9.140625" style="58"/>
  </cols>
  <sheetData>
    <row r="1" spans="1:3" ht="15.75" customHeight="1" x14ac:dyDescent="0.25">
      <c r="A1" s="53"/>
      <c r="B1" s="53"/>
      <c r="C1" s="53"/>
    </row>
    <row r="2" spans="1:3" ht="15.75" customHeight="1" x14ac:dyDescent="0.25">
      <c r="A2" s="55"/>
      <c r="B2" s="55"/>
      <c r="C2" s="55"/>
    </row>
    <row r="3" spans="1:3" ht="15.75" customHeight="1" x14ac:dyDescent="0.25">
      <c r="A3" s="56"/>
      <c r="B3" s="56"/>
      <c r="C3" s="56"/>
    </row>
    <row r="4" spans="1:3" ht="15.75" customHeight="1" x14ac:dyDescent="0.25">
      <c r="A4" s="55"/>
      <c r="B4" s="55"/>
      <c r="C4" s="55"/>
    </row>
    <row r="5" spans="1:3" ht="15.75" customHeight="1" x14ac:dyDescent="0.25">
      <c r="A5" s="55"/>
      <c r="B5" s="55"/>
      <c r="C5" s="55"/>
    </row>
    <row r="6" spans="1:3" ht="15.75" customHeight="1" x14ac:dyDescent="0.25">
      <c r="A6" s="55"/>
      <c r="B6" s="55"/>
      <c r="C6" s="57"/>
    </row>
    <row r="7" spans="1:3" ht="15.75" customHeight="1" x14ac:dyDescent="0.25">
      <c r="A7" s="55"/>
      <c r="B7" s="55"/>
      <c r="C7" s="55"/>
    </row>
    <row r="8" spans="1:3" ht="15.75" customHeight="1" x14ac:dyDescent="0.25">
      <c r="A8" s="56"/>
      <c r="B8" s="56"/>
      <c r="C8" s="56"/>
    </row>
    <row r="9" spans="1:3" ht="15.75" customHeight="1" x14ac:dyDescent="0.25">
      <c r="A9" s="55"/>
      <c r="B9" s="55"/>
      <c r="C9" s="55"/>
    </row>
    <row r="10" spans="1:3" ht="15.75" customHeight="1" x14ac:dyDescent="0.25">
      <c r="A10" s="55"/>
      <c r="B10" s="55"/>
      <c r="C10" s="55"/>
    </row>
    <row r="11" spans="1:3" ht="15.75" customHeight="1" x14ac:dyDescent="0.25">
      <c r="A11" s="55"/>
      <c r="B11" s="55"/>
      <c r="C11" s="55"/>
    </row>
    <row r="12" spans="1:3" ht="15.75" customHeight="1" x14ac:dyDescent="0.25">
      <c r="A12" s="102" t="s">
        <v>60</v>
      </c>
      <c r="B12" s="102"/>
      <c r="C12" s="102"/>
    </row>
    <row r="13" spans="1:3" ht="15.75" customHeight="1" x14ac:dyDescent="0.25">
      <c r="A13" s="55"/>
      <c r="B13" s="55"/>
      <c r="C13" s="55"/>
    </row>
    <row r="14" spans="1:3" ht="15.75" customHeight="1" x14ac:dyDescent="0.25">
      <c r="A14" s="55"/>
      <c r="B14" s="55"/>
      <c r="C14" s="55"/>
    </row>
    <row r="15" spans="1:3" ht="15.75" customHeight="1" x14ac:dyDescent="0.25">
      <c r="A15" s="55"/>
      <c r="B15" s="55"/>
      <c r="C15" s="55"/>
    </row>
    <row r="16" spans="1:3" ht="20.25" customHeight="1" x14ac:dyDescent="0.25">
      <c r="A16" s="103" t="s">
        <v>85</v>
      </c>
      <c r="B16" s="103"/>
      <c r="C16" s="103"/>
    </row>
    <row r="17" spans="1:11" ht="15.75" customHeight="1" x14ac:dyDescent="0.25">
      <c r="A17" s="104" t="s">
        <v>61</v>
      </c>
      <c r="B17" s="104"/>
      <c r="C17" s="104"/>
    </row>
    <row r="18" spans="1:11" ht="15.75" customHeight="1" x14ac:dyDescent="0.25">
      <c r="A18" s="55"/>
      <c r="B18" s="55"/>
      <c r="C18" s="55"/>
    </row>
    <row r="19" spans="1:11" ht="72" customHeight="1" x14ac:dyDescent="0.25">
      <c r="A19" s="105" t="s">
        <v>84</v>
      </c>
      <c r="B19" s="105"/>
      <c r="C19" s="105"/>
    </row>
    <row r="20" spans="1:11" ht="15.75" customHeight="1" x14ac:dyDescent="0.25">
      <c r="A20" s="104" t="s">
        <v>4</v>
      </c>
      <c r="B20" s="104"/>
      <c r="C20" s="104"/>
    </row>
    <row r="21" spans="1:11" ht="15.75" customHeight="1" x14ac:dyDescent="0.25">
      <c r="A21" s="55"/>
      <c r="B21" s="55"/>
      <c r="C21" s="55"/>
    </row>
    <row r="22" spans="1:11" ht="15.75" customHeight="1" x14ac:dyDescent="0.25">
      <c r="A22" s="55"/>
      <c r="B22" s="55"/>
      <c r="C22" s="55"/>
    </row>
    <row r="23" spans="1:11" ht="47.25" customHeight="1" x14ac:dyDescent="0.25">
      <c r="A23" s="59" t="s">
        <v>62</v>
      </c>
      <c r="B23" s="59" t="s">
        <v>63</v>
      </c>
      <c r="C23" s="59" t="s">
        <v>64</v>
      </c>
      <c r="D23" s="60"/>
      <c r="E23" s="60"/>
      <c r="F23" s="60"/>
      <c r="G23" s="61"/>
      <c r="H23" s="61"/>
      <c r="I23" s="61"/>
      <c r="J23" s="61"/>
      <c r="K23" s="61"/>
    </row>
    <row r="24" spans="1:11" ht="15.75" customHeight="1" x14ac:dyDescent="0.25">
      <c r="A24" s="59">
        <v>1</v>
      </c>
      <c r="B24" s="59">
        <v>2</v>
      </c>
      <c r="C24" s="59">
        <v>3</v>
      </c>
      <c r="D24" s="60"/>
      <c r="E24" s="60"/>
      <c r="F24" s="60"/>
      <c r="G24" s="61"/>
      <c r="H24" s="61"/>
      <c r="I24" s="61"/>
      <c r="J24" s="61"/>
      <c r="K24" s="61"/>
    </row>
    <row r="25" spans="1:11" ht="15.75" customHeight="1" x14ac:dyDescent="0.25">
      <c r="A25" s="106" t="s">
        <v>65</v>
      </c>
      <c r="B25" s="107"/>
      <c r="C25" s="108"/>
      <c r="D25" s="60"/>
      <c r="E25" s="60"/>
      <c r="F25" s="60"/>
      <c r="G25" s="61"/>
      <c r="H25" s="61"/>
      <c r="I25" s="61"/>
      <c r="J25" s="61"/>
      <c r="K25" s="61"/>
    </row>
    <row r="26" spans="1:11" ht="15.75" customHeight="1" x14ac:dyDescent="0.25">
      <c r="A26" s="59">
        <v>1</v>
      </c>
      <c r="B26" s="62" t="s">
        <v>66</v>
      </c>
      <c r="C26" s="63"/>
      <c r="D26" s="60"/>
      <c r="E26" s="60"/>
      <c r="F26" s="60"/>
      <c r="G26" s="61"/>
      <c r="H26" s="61" t="s">
        <v>67</v>
      </c>
      <c r="I26" s="61"/>
      <c r="J26" s="61"/>
      <c r="K26" s="61"/>
    </row>
    <row r="27" spans="1:11" ht="15.75" customHeight="1" x14ac:dyDescent="0.25">
      <c r="A27" s="91" t="s">
        <v>68</v>
      </c>
      <c r="B27" s="92" t="s">
        <v>69</v>
      </c>
      <c r="C27" s="64">
        <v>0</v>
      </c>
      <c r="D27" s="65"/>
      <c r="E27" s="65"/>
      <c r="F27" s="65"/>
      <c r="G27" s="66" t="s">
        <v>70</v>
      </c>
      <c r="H27" s="66" t="s">
        <v>71</v>
      </c>
      <c r="I27" s="66" t="s">
        <v>72</v>
      </c>
      <c r="J27" s="67"/>
      <c r="K27" s="68"/>
    </row>
    <row r="28" spans="1:11" ht="15.75" customHeight="1" x14ac:dyDescent="0.25">
      <c r="A28" s="91" t="s">
        <v>73</v>
      </c>
      <c r="B28" s="92" t="s">
        <v>74</v>
      </c>
      <c r="C28" s="64">
        <v>0</v>
      </c>
      <c r="D28" s="65"/>
      <c r="E28" s="65"/>
      <c r="F28" s="65"/>
      <c r="G28" s="69">
        <v>2019</v>
      </c>
      <c r="H28" s="70">
        <v>106.826398641827</v>
      </c>
      <c r="I28" s="71"/>
      <c r="J28" s="72"/>
      <c r="K28" s="61"/>
    </row>
    <row r="29" spans="1:11" ht="15.75" customHeight="1" x14ac:dyDescent="0.25">
      <c r="A29" s="91" t="s">
        <v>75</v>
      </c>
      <c r="B29" s="92" t="s">
        <v>76</v>
      </c>
      <c r="C29" s="100">
        <v>2720.652</v>
      </c>
      <c r="D29" s="65"/>
      <c r="E29" s="65"/>
      <c r="F29" s="65"/>
      <c r="G29" s="69">
        <v>2020</v>
      </c>
      <c r="H29" s="70">
        <v>105.56188522495653</v>
      </c>
      <c r="I29" s="71"/>
      <c r="J29" s="72"/>
      <c r="K29" s="73"/>
    </row>
    <row r="30" spans="1:11" ht="15.75" customHeight="1" x14ac:dyDescent="0.25">
      <c r="A30" s="91">
        <v>2</v>
      </c>
      <c r="B30" s="92" t="s">
        <v>77</v>
      </c>
      <c r="C30" s="100">
        <v>2720.652</v>
      </c>
      <c r="D30" s="74"/>
      <c r="E30" s="75"/>
      <c r="F30" s="76"/>
      <c r="G30" s="69">
        <v>2021</v>
      </c>
      <c r="H30" s="70">
        <v>104.9354</v>
      </c>
      <c r="I30" s="71"/>
      <c r="J30" s="72"/>
      <c r="K30" s="73"/>
    </row>
    <row r="31" spans="1:11" ht="15.75" customHeight="1" x14ac:dyDescent="0.25">
      <c r="A31" s="91" t="s">
        <v>78</v>
      </c>
      <c r="B31" s="92" t="s">
        <v>79</v>
      </c>
      <c r="C31" s="100">
        <v>453.44200000000001</v>
      </c>
      <c r="D31" s="65"/>
      <c r="E31" s="75"/>
      <c r="F31" s="65"/>
      <c r="G31" s="69">
        <v>2022</v>
      </c>
      <c r="H31" s="70">
        <v>114.63142733059361</v>
      </c>
      <c r="I31" s="77"/>
      <c r="J31" s="72"/>
      <c r="K31" s="73"/>
    </row>
    <row r="32" spans="1:11" ht="15.75" x14ac:dyDescent="0.25">
      <c r="A32" s="131">
        <v>3</v>
      </c>
      <c r="B32" s="132" t="s">
        <v>80</v>
      </c>
      <c r="C32" s="100">
        <f>C30*I34</f>
        <v>2720.652</v>
      </c>
      <c r="D32" s="65"/>
      <c r="E32" s="78">
        <f>D32-C32</f>
        <v>-2720.652</v>
      </c>
      <c r="F32" s="79"/>
      <c r="G32" s="80">
        <v>2023</v>
      </c>
      <c r="H32" s="70">
        <v>109.09646626082731</v>
      </c>
      <c r="I32" s="77"/>
      <c r="J32" s="72"/>
      <c r="K32" s="73"/>
    </row>
    <row r="33" spans="1:11" ht="15.75" x14ac:dyDescent="0.25">
      <c r="A33" s="133" t="s">
        <v>81</v>
      </c>
      <c r="B33" s="134"/>
      <c r="C33" s="135"/>
      <c r="D33" s="60"/>
      <c r="E33" s="81"/>
      <c r="F33" s="82"/>
      <c r="G33" s="69">
        <v>2024</v>
      </c>
      <c r="H33" s="70">
        <v>109.11350326220534</v>
      </c>
      <c r="I33" s="77"/>
      <c r="J33" s="72"/>
      <c r="K33" s="73"/>
    </row>
    <row r="34" spans="1:11" ht="15.75" x14ac:dyDescent="0.25">
      <c r="A34" s="131">
        <v>1</v>
      </c>
      <c r="B34" s="132" t="s">
        <v>66</v>
      </c>
      <c r="C34" s="131"/>
      <c r="D34" s="60"/>
      <c r="E34" s="83"/>
      <c r="F34" s="84"/>
      <c r="G34" s="69">
        <v>2025</v>
      </c>
      <c r="H34" s="70">
        <v>107.81631706396419</v>
      </c>
      <c r="I34" s="85">
        <v>1</v>
      </c>
      <c r="J34" s="72"/>
      <c r="K34" s="73"/>
    </row>
    <row r="35" spans="1:11" ht="15.75" x14ac:dyDescent="0.25">
      <c r="A35" s="131" t="s">
        <v>68</v>
      </c>
      <c r="B35" s="132" t="s">
        <v>69</v>
      </c>
      <c r="C35" s="101">
        <v>4800.1400000000003</v>
      </c>
      <c r="D35" s="65"/>
      <c r="E35" s="83"/>
      <c r="F35" s="65"/>
      <c r="G35" s="69">
        <v>2026</v>
      </c>
      <c r="H35" s="70">
        <v>105.26289686896166</v>
      </c>
      <c r="I35" s="85">
        <f>(H35+100)/200</f>
        <v>1.0263144843448082</v>
      </c>
      <c r="J35" s="86"/>
      <c r="K35" s="73"/>
    </row>
    <row r="36" spans="1:11" ht="15.75" x14ac:dyDescent="0.25">
      <c r="A36" s="131" t="s">
        <v>73</v>
      </c>
      <c r="B36" s="132" t="s">
        <v>74</v>
      </c>
      <c r="C36" s="101">
        <v>38310.300000000003</v>
      </c>
      <c r="D36" s="65"/>
      <c r="E36" s="83"/>
      <c r="F36" s="65"/>
      <c r="G36" s="69">
        <v>2027</v>
      </c>
      <c r="H36" s="70">
        <v>104.42089798933949</v>
      </c>
      <c r="I36" s="85">
        <f>(H36+100)/200*H35/100</f>
        <v>1.0758967951456189</v>
      </c>
      <c r="J36" s="72"/>
      <c r="K36" s="61"/>
    </row>
    <row r="37" spans="1:11" ht="15.75" x14ac:dyDescent="0.25">
      <c r="A37" s="131" t="s">
        <v>75</v>
      </c>
      <c r="B37" s="132" t="s">
        <v>76</v>
      </c>
      <c r="C37" s="101">
        <v>1684.1080000000002</v>
      </c>
      <c r="D37" s="65"/>
      <c r="E37" s="83"/>
      <c r="F37" s="65"/>
      <c r="G37" s="69">
        <v>2028</v>
      </c>
      <c r="H37" s="70">
        <v>104.42089798933949</v>
      </c>
      <c r="I37" s="85">
        <f>(H37+100)/200*H36/100*H35/100</f>
        <v>1.1234610949295796</v>
      </c>
      <c r="J37" s="73"/>
      <c r="K37" s="73"/>
    </row>
    <row r="38" spans="1:11" ht="15.75" x14ac:dyDescent="0.25">
      <c r="A38" s="131">
        <v>2</v>
      </c>
      <c r="B38" s="132" t="s">
        <v>77</v>
      </c>
      <c r="C38" s="101">
        <v>44794.548000000003</v>
      </c>
      <c r="D38" s="74"/>
      <c r="E38" s="78"/>
      <c r="F38" s="79"/>
      <c r="G38" s="69">
        <v>2029</v>
      </c>
      <c r="H38" s="70">
        <v>104.42089798933949</v>
      </c>
      <c r="I38" s="85">
        <f>(H38+100)/200*H37/100*H36/100*H35/100</f>
        <v>1.1731281638863327</v>
      </c>
      <c r="J38" s="60"/>
      <c r="K38" s="60"/>
    </row>
    <row r="39" spans="1:11" ht="15.75" x14ac:dyDescent="0.25">
      <c r="A39" s="131" t="s">
        <v>78</v>
      </c>
      <c r="B39" s="132" t="s">
        <v>79</v>
      </c>
      <c r="C39" s="100">
        <v>7465.7580000000016</v>
      </c>
      <c r="D39" s="65"/>
      <c r="E39" s="83"/>
      <c r="F39" s="65"/>
      <c r="G39" s="60"/>
      <c r="H39" s="60"/>
      <c r="I39" s="60"/>
      <c r="J39" s="60"/>
      <c r="K39" s="60"/>
    </row>
    <row r="40" spans="1:11" ht="15.75" x14ac:dyDescent="0.25">
      <c r="A40" s="131">
        <v>3</v>
      </c>
      <c r="B40" s="132" t="s">
        <v>80</v>
      </c>
      <c r="C40" s="101">
        <f>C38*I35</f>
        <v>45973.293432078761</v>
      </c>
      <c r="D40" s="65"/>
      <c r="E40" s="78">
        <f>D40-C40</f>
        <v>-45973.293432078761</v>
      </c>
      <c r="F40" s="79"/>
      <c r="G40" s="60"/>
      <c r="H40" s="60"/>
      <c r="I40" s="60"/>
      <c r="J40" s="60"/>
      <c r="K40" s="60"/>
    </row>
    <row r="41" spans="1:11" ht="15.75" x14ac:dyDescent="0.25">
      <c r="A41" s="131"/>
      <c r="B41" s="132"/>
      <c r="C41" s="101"/>
      <c r="D41" s="65"/>
      <c r="E41" s="87"/>
      <c r="F41" s="65"/>
      <c r="G41" s="60"/>
      <c r="H41" s="60"/>
      <c r="I41" s="60"/>
      <c r="J41" s="60"/>
      <c r="K41" s="60"/>
    </row>
    <row r="42" spans="1:11" ht="15.75" x14ac:dyDescent="0.25">
      <c r="A42" s="131"/>
      <c r="B42" s="132" t="s">
        <v>82</v>
      </c>
      <c r="C42" s="136">
        <f>C40+C32</f>
        <v>48693.945432078763</v>
      </c>
      <c r="D42" s="65"/>
      <c r="E42" s="78">
        <f>D42-C42</f>
        <v>-48693.945432078763</v>
      </c>
      <c r="F42" s="79"/>
      <c r="G42" s="65"/>
      <c r="H42" s="65"/>
      <c r="I42" s="88"/>
      <c r="J42" s="60"/>
      <c r="K42" s="60"/>
    </row>
    <row r="43" spans="1:11" ht="15.75" x14ac:dyDescent="0.25">
      <c r="A43" s="61"/>
      <c r="B43" s="61"/>
      <c r="C43" s="61"/>
      <c r="D43" s="88"/>
      <c r="E43" s="60"/>
      <c r="F43" s="84"/>
      <c r="G43" s="65"/>
      <c r="H43" s="65"/>
      <c r="I43" s="65"/>
      <c r="J43" s="60"/>
      <c r="K43" s="60"/>
    </row>
    <row r="44" spans="1:11" ht="15.75" x14ac:dyDescent="0.25">
      <c r="A44" s="89" t="s">
        <v>83</v>
      </c>
      <c r="B44" s="61"/>
      <c r="C44" s="61"/>
      <c r="D44" s="60"/>
      <c r="E44" s="90"/>
      <c r="F44" s="60"/>
      <c r="G44" s="60"/>
      <c r="H44" s="60"/>
      <c r="I44" s="60"/>
      <c r="J44" s="60"/>
      <c r="K44" s="60"/>
    </row>
  </sheetData>
  <mergeCells count="7">
    <mergeCell ref="A33:C33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6"/>
  <sheetViews>
    <sheetView showGridLines="0" showZeros="0" topLeftCell="A22" zoomScale="92" zoomScaleNormal="92" workbookViewId="0">
      <selection activeCell="B49" sqref="B49"/>
    </sheetView>
  </sheetViews>
  <sheetFormatPr defaultColWidth="10"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4.28515625" style="25" customWidth="1"/>
    <col min="6" max="6" width="12.5703125" style="31" customWidth="1"/>
    <col min="7" max="7" width="15.57031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114" t="s">
        <v>58</v>
      </c>
      <c r="C1" s="114"/>
      <c r="D1" s="114"/>
      <c r="E1" s="114"/>
      <c r="F1" s="114"/>
      <c r="G1" s="114"/>
      <c r="H1" s="114"/>
      <c r="I1" s="8"/>
    </row>
    <row r="2" spans="1:12" x14ac:dyDescent="0.2">
      <c r="A2" s="109" t="s">
        <v>1</v>
      </c>
      <c r="B2" s="109"/>
      <c r="C2" s="109"/>
      <c r="D2" s="109"/>
      <c r="E2" s="109"/>
      <c r="F2" s="109"/>
      <c r="G2" s="109"/>
      <c r="H2" s="109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59</v>
      </c>
      <c r="D4" s="37" t="s">
        <v>17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13" t="s">
        <v>2</v>
      </c>
      <c r="B6" s="113"/>
      <c r="C6" s="113"/>
      <c r="D6" s="113"/>
      <c r="E6" s="113"/>
      <c r="F6" s="113"/>
      <c r="G6" s="113"/>
      <c r="H6" s="113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117" t="s">
        <v>18</v>
      </c>
      <c r="B9" s="118"/>
      <c r="C9" s="118"/>
      <c r="D9" s="118"/>
      <c r="E9" s="118"/>
      <c r="F9" s="118"/>
      <c r="G9" s="118"/>
      <c r="H9" s="118"/>
      <c r="I9" s="13"/>
      <c r="J9" s="13"/>
    </row>
    <row r="10" spans="1:12" ht="24.95" customHeight="1" x14ac:dyDescent="0.2">
      <c r="A10" s="115" t="s">
        <v>86</v>
      </c>
      <c r="B10" s="116"/>
      <c r="C10" s="116"/>
      <c r="D10" s="116"/>
      <c r="E10" s="116"/>
      <c r="F10" s="116"/>
      <c r="G10" s="116"/>
      <c r="H10" s="116"/>
      <c r="I10" s="9"/>
      <c r="J10" s="9"/>
    </row>
    <row r="11" spans="1:12" x14ac:dyDescent="0.2">
      <c r="A11" s="113" t="s">
        <v>4</v>
      </c>
      <c r="B11" s="113"/>
      <c r="C11" s="113"/>
      <c r="D11" s="113"/>
      <c r="E11" s="113"/>
      <c r="F11" s="113"/>
      <c r="G11" s="113"/>
      <c r="H11" s="113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19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21" t="s">
        <v>6</v>
      </c>
      <c r="B15" s="119" t="s">
        <v>7</v>
      </c>
      <c r="C15" s="119" t="s">
        <v>13</v>
      </c>
      <c r="D15" s="110" t="s">
        <v>5</v>
      </c>
      <c r="E15" s="111"/>
      <c r="F15" s="111"/>
      <c r="G15" s="111"/>
      <c r="H15" s="112"/>
    </row>
    <row r="16" spans="1:12" s="18" customFormat="1" ht="73.5" thickTop="1" thickBot="1" x14ac:dyDescent="0.25">
      <c r="A16" s="122"/>
      <c r="B16" s="120"/>
      <c r="C16" s="120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10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0" ht="12.75" thickTop="1" x14ac:dyDescent="0.2">
      <c r="A18" s="41"/>
      <c r="B18" s="41"/>
      <c r="C18" s="45" t="s">
        <v>20</v>
      </c>
      <c r="D18" s="43"/>
      <c r="E18" s="43"/>
      <c r="F18" s="44"/>
      <c r="G18" s="43"/>
      <c r="H18" s="43"/>
    </row>
    <row r="19" spans="1:10" ht="24" x14ac:dyDescent="0.2">
      <c r="A19" s="46" t="s">
        <v>21</v>
      </c>
      <c r="B19" s="46" t="s">
        <v>22</v>
      </c>
      <c r="C19" s="47" t="s">
        <v>23</v>
      </c>
      <c r="D19" s="93">
        <v>890.95</v>
      </c>
      <c r="E19" s="93">
        <v>3055.37</v>
      </c>
      <c r="F19" s="94">
        <v>31925.25</v>
      </c>
      <c r="G19" s="93"/>
      <c r="H19" s="93">
        <v>35871.57</v>
      </c>
    </row>
    <row r="20" spans="1:10" x14ac:dyDescent="0.2">
      <c r="A20" s="46" t="s">
        <v>24</v>
      </c>
      <c r="B20" s="46" t="s">
        <v>25</v>
      </c>
      <c r="C20" s="47" t="s">
        <v>26</v>
      </c>
      <c r="D20" s="93"/>
      <c r="E20" s="93">
        <v>53.8</v>
      </c>
      <c r="F20" s="94"/>
      <c r="G20" s="93"/>
      <c r="H20" s="93">
        <v>53.8</v>
      </c>
    </row>
    <row r="21" spans="1:10" x14ac:dyDescent="0.2">
      <c r="A21" s="14"/>
      <c r="B21" s="14"/>
      <c r="C21" s="47" t="s">
        <v>27</v>
      </c>
      <c r="D21" s="93">
        <v>890.95</v>
      </c>
      <c r="E21" s="93">
        <v>3109.17</v>
      </c>
      <c r="F21" s="94">
        <v>31925.25</v>
      </c>
      <c r="G21" s="93"/>
      <c r="H21" s="93">
        <v>35925.370000000003</v>
      </c>
    </row>
    <row r="22" spans="1:10" x14ac:dyDescent="0.2">
      <c r="A22" s="14"/>
      <c r="B22" s="14"/>
      <c r="C22" s="47" t="s">
        <v>28</v>
      </c>
      <c r="D22" s="93">
        <v>890.95</v>
      </c>
      <c r="E22" s="93">
        <v>3109.17</v>
      </c>
      <c r="F22" s="94">
        <v>31925.25</v>
      </c>
      <c r="G22" s="93"/>
      <c r="H22" s="93">
        <v>35925.370000000003</v>
      </c>
    </row>
    <row r="23" spans="1:10" x14ac:dyDescent="0.2">
      <c r="A23" s="14"/>
      <c r="B23" s="14"/>
      <c r="C23" s="47" t="s">
        <v>29</v>
      </c>
      <c r="D23" s="93">
        <v>890.95</v>
      </c>
      <c r="E23" s="93">
        <v>3109.17</v>
      </c>
      <c r="F23" s="94">
        <v>31925.25</v>
      </c>
      <c r="G23" s="93"/>
      <c r="H23" s="93">
        <v>35925.370000000003</v>
      </c>
    </row>
    <row r="24" spans="1:10" x14ac:dyDescent="0.2">
      <c r="A24" s="41"/>
      <c r="B24" s="41"/>
      <c r="C24" s="45" t="s">
        <v>30</v>
      </c>
      <c r="D24" s="95"/>
      <c r="E24" s="95"/>
      <c r="F24" s="96"/>
      <c r="G24" s="95"/>
      <c r="H24" s="95"/>
    </row>
    <row r="25" spans="1:10" x14ac:dyDescent="0.2">
      <c r="A25" s="46" t="s">
        <v>31</v>
      </c>
      <c r="B25" s="46" t="s">
        <v>32</v>
      </c>
      <c r="C25" s="47" t="s">
        <v>33</v>
      </c>
      <c r="D25" s="93"/>
      <c r="E25" s="93"/>
      <c r="F25" s="94"/>
      <c r="G25" s="93">
        <v>1403.42</v>
      </c>
      <c r="H25" s="93">
        <v>1403.42</v>
      </c>
    </row>
    <row r="26" spans="1:10" x14ac:dyDescent="0.2">
      <c r="A26" s="14"/>
      <c r="B26" s="14"/>
      <c r="C26" s="47" t="s">
        <v>34</v>
      </c>
      <c r="D26" s="93"/>
      <c r="E26" s="93"/>
      <c r="F26" s="94"/>
      <c r="G26" s="93">
        <v>1403.42</v>
      </c>
      <c r="H26" s="93">
        <v>1403.42</v>
      </c>
    </row>
    <row r="27" spans="1:10" x14ac:dyDescent="0.2">
      <c r="A27" s="14"/>
      <c r="B27" s="14"/>
      <c r="C27" s="47" t="s">
        <v>35</v>
      </c>
      <c r="D27" s="93">
        <v>890.95</v>
      </c>
      <c r="E27" s="93">
        <v>3109.17</v>
      </c>
      <c r="F27" s="94">
        <v>31925.25</v>
      </c>
      <c r="G27" s="93">
        <v>1403.42</v>
      </c>
      <c r="H27" s="93">
        <v>37328.79</v>
      </c>
    </row>
    <row r="28" spans="1:10" x14ac:dyDescent="0.2">
      <c r="A28" s="14"/>
      <c r="B28" s="14"/>
      <c r="C28" s="47" t="s">
        <v>36</v>
      </c>
      <c r="D28" s="93">
        <v>890.95</v>
      </c>
      <c r="E28" s="93">
        <v>3109.17</v>
      </c>
      <c r="F28" s="94">
        <v>31925.25</v>
      </c>
      <c r="G28" s="93">
        <v>1403.42</v>
      </c>
      <c r="H28" s="93">
        <v>37328.79</v>
      </c>
      <c r="J28" s="52"/>
    </row>
    <row r="29" spans="1:10" ht="168" x14ac:dyDescent="0.2">
      <c r="A29" s="41"/>
      <c r="B29" s="41"/>
      <c r="C29" s="45" t="s">
        <v>37</v>
      </c>
      <c r="D29" s="95"/>
      <c r="E29" s="95"/>
      <c r="F29" s="96"/>
      <c r="G29" s="95"/>
      <c r="H29" s="95"/>
    </row>
    <row r="30" spans="1:10" x14ac:dyDescent="0.2">
      <c r="A30" s="46" t="s">
        <v>38</v>
      </c>
      <c r="B30" s="46" t="s">
        <v>39</v>
      </c>
      <c r="C30" s="47" t="s">
        <v>40</v>
      </c>
      <c r="D30" s="93"/>
      <c r="E30" s="93"/>
      <c r="F30" s="94"/>
      <c r="G30" s="93">
        <v>2267.21</v>
      </c>
      <c r="H30" s="93">
        <v>2267.21</v>
      </c>
    </row>
    <row r="31" spans="1:10" x14ac:dyDescent="0.2">
      <c r="A31" s="14"/>
      <c r="B31" s="14"/>
      <c r="C31" s="47" t="s">
        <v>41</v>
      </c>
      <c r="D31" s="93"/>
      <c r="E31" s="93"/>
      <c r="F31" s="94"/>
      <c r="G31" s="93">
        <v>2267.21</v>
      </c>
      <c r="H31" s="93">
        <v>2267.21</v>
      </c>
    </row>
    <row r="32" spans="1:10" x14ac:dyDescent="0.2">
      <c r="A32" s="14"/>
      <c r="B32" s="14"/>
      <c r="C32" s="48" t="s">
        <v>42</v>
      </c>
      <c r="D32" s="97">
        <v>890.95</v>
      </c>
      <c r="E32" s="97">
        <v>3109.17</v>
      </c>
      <c r="F32" s="98">
        <v>31925.25</v>
      </c>
      <c r="G32" s="97">
        <f>G28+G31</f>
        <v>3670.63</v>
      </c>
      <c r="H32" s="97">
        <f>H28+H31</f>
        <v>39596</v>
      </c>
    </row>
    <row r="33" spans="1:10" ht="24" x14ac:dyDescent="0.2">
      <c r="A33" s="14"/>
      <c r="B33" s="14"/>
      <c r="C33" s="47" t="s">
        <v>43</v>
      </c>
      <c r="D33" s="93"/>
      <c r="E33" s="93"/>
      <c r="F33" s="94"/>
      <c r="G33" s="93"/>
      <c r="H33" s="93"/>
    </row>
    <row r="34" spans="1:10" x14ac:dyDescent="0.2">
      <c r="A34" s="14"/>
      <c r="B34" s="14"/>
      <c r="C34" s="47" t="s">
        <v>44</v>
      </c>
      <c r="D34" s="93">
        <v>890.95</v>
      </c>
      <c r="E34" s="93">
        <v>3109.17</v>
      </c>
      <c r="F34" s="99">
        <v>31925.25</v>
      </c>
      <c r="G34" s="93">
        <v>3670.63</v>
      </c>
      <c r="H34" s="93">
        <v>39596</v>
      </c>
    </row>
    <row r="35" spans="1:10" x14ac:dyDescent="0.2">
      <c r="A35" s="14"/>
      <c r="B35" s="14"/>
      <c r="C35" s="47" t="s">
        <v>45</v>
      </c>
      <c r="D35" s="93"/>
      <c r="E35" s="93"/>
      <c r="F35" s="94"/>
      <c r="G35" s="93"/>
      <c r="H35" s="93"/>
    </row>
    <row r="36" spans="1:10" x14ac:dyDescent="0.2">
      <c r="A36" s="46" t="s">
        <v>46</v>
      </c>
      <c r="B36" s="46" t="s">
        <v>47</v>
      </c>
      <c r="C36" s="47" t="s">
        <v>48</v>
      </c>
      <c r="D36" s="93">
        <v>178.19</v>
      </c>
      <c r="E36" s="93">
        <v>621.83000000000004</v>
      </c>
      <c r="F36" s="99">
        <v>6385.05</v>
      </c>
      <c r="G36" s="93">
        <v>734.13</v>
      </c>
      <c r="H36" s="93">
        <v>7919.2</v>
      </c>
      <c r="J36" s="52"/>
    </row>
    <row r="37" spans="1:10" x14ac:dyDescent="0.2">
      <c r="A37" s="14"/>
      <c r="B37" s="14"/>
      <c r="C37" s="47" t="s">
        <v>44</v>
      </c>
      <c r="D37" s="93">
        <v>1069.1400000000001</v>
      </c>
      <c r="E37" s="93">
        <v>3731</v>
      </c>
      <c r="F37" s="99">
        <v>38310.300000000003</v>
      </c>
      <c r="G37" s="93">
        <v>4404.76</v>
      </c>
      <c r="H37" s="93">
        <f>H34+H36</f>
        <v>47515.199999999997</v>
      </c>
    </row>
    <row r="38" spans="1:10" x14ac:dyDescent="0.2">
      <c r="A38" s="14"/>
      <c r="B38" s="14"/>
      <c r="C38" s="48" t="s">
        <v>49</v>
      </c>
      <c r="D38" s="97">
        <v>1069.1400000000001</v>
      </c>
      <c r="E38" s="97">
        <v>3731</v>
      </c>
      <c r="F38" s="98">
        <v>38310.300000000003</v>
      </c>
      <c r="G38" s="97">
        <v>4404.76</v>
      </c>
      <c r="H38" s="97">
        <v>47515.199999999997</v>
      </c>
    </row>
    <row r="39" spans="1:10" x14ac:dyDescent="0.2">
      <c r="A39" s="14"/>
      <c r="B39" s="14"/>
      <c r="C39" s="47" t="s">
        <v>50</v>
      </c>
      <c r="D39" s="24"/>
      <c r="E39" s="24"/>
      <c r="F39" s="30"/>
      <c r="G39" s="24"/>
      <c r="H39" s="24"/>
    </row>
    <row r="40" spans="1:10" x14ac:dyDescent="0.2">
      <c r="A40" s="41"/>
      <c r="B40" s="41"/>
      <c r="C40" s="42"/>
      <c r="D40" s="43"/>
      <c r="E40" s="43"/>
      <c r="F40" s="44"/>
      <c r="G40" s="43"/>
      <c r="H40" s="43"/>
    </row>
    <row r="41" spans="1:10" x14ac:dyDescent="0.2">
      <c r="A41" s="14"/>
      <c r="B41" s="14"/>
      <c r="C41" s="15"/>
      <c r="D41" s="24"/>
      <c r="E41" s="24"/>
      <c r="F41" s="30"/>
      <c r="G41" s="24"/>
      <c r="H41" s="24"/>
    </row>
    <row r="42" spans="1:10" x14ac:dyDescent="0.2">
      <c r="A42" s="14"/>
      <c r="B42" s="129" t="s">
        <v>51</v>
      </c>
      <c r="C42" s="130"/>
      <c r="D42" s="123"/>
      <c r="E42" s="124"/>
      <c r="F42" s="124"/>
      <c r="G42" s="124"/>
      <c r="H42" s="124"/>
    </row>
    <row r="43" spans="1:10" x14ac:dyDescent="0.2">
      <c r="A43" s="14"/>
      <c r="B43" s="14"/>
      <c r="C43" s="15"/>
      <c r="D43" s="125" t="s">
        <v>52</v>
      </c>
      <c r="E43" s="126"/>
      <c r="F43" s="126"/>
      <c r="G43" s="126"/>
      <c r="H43" s="126"/>
    </row>
    <row r="44" spans="1:10" x14ac:dyDescent="0.2">
      <c r="A44" s="14"/>
      <c r="B44" s="14"/>
      <c r="C44" s="15"/>
      <c r="D44" s="24"/>
      <c r="E44" s="24"/>
      <c r="F44" s="30"/>
      <c r="G44" s="24"/>
      <c r="H44" s="24"/>
    </row>
    <row r="45" spans="1:10" x14ac:dyDescent="0.2">
      <c r="A45" s="14"/>
      <c r="B45" s="129" t="s">
        <v>53</v>
      </c>
      <c r="C45" s="130"/>
      <c r="D45" s="123"/>
      <c r="E45" s="124"/>
      <c r="F45" s="124"/>
      <c r="G45" s="124"/>
      <c r="H45" s="124"/>
    </row>
    <row r="46" spans="1:10" x14ac:dyDescent="0.2">
      <c r="A46" s="14"/>
      <c r="B46" s="14"/>
      <c r="C46" s="15"/>
      <c r="D46" s="125" t="s">
        <v>52</v>
      </c>
      <c r="E46" s="126"/>
      <c r="F46" s="126"/>
      <c r="G46" s="126"/>
      <c r="H46" s="126"/>
    </row>
    <row r="47" spans="1:10" x14ac:dyDescent="0.2">
      <c r="A47" s="14"/>
      <c r="B47" s="14"/>
      <c r="C47" s="15"/>
      <c r="D47" s="24"/>
      <c r="E47" s="24"/>
      <c r="F47" s="30"/>
      <c r="G47" s="24"/>
      <c r="H47" s="24"/>
    </row>
    <row r="48" spans="1:10" x14ac:dyDescent="0.2">
      <c r="A48" s="14"/>
      <c r="B48" s="14" t="s">
        <v>54</v>
      </c>
      <c r="C48" s="49"/>
      <c r="D48" s="50" t="s">
        <v>55</v>
      </c>
      <c r="E48" s="123"/>
      <c r="F48" s="124"/>
      <c r="G48" s="124"/>
      <c r="H48" s="124"/>
    </row>
    <row r="49" spans="1:8" x14ac:dyDescent="0.2">
      <c r="A49" s="14"/>
      <c r="B49" s="14"/>
      <c r="C49" s="51" t="s">
        <v>56</v>
      </c>
      <c r="D49" s="24"/>
      <c r="E49" s="125" t="s">
        <v>52</v>
      </c>
      <c r="F49" s="126"/>
      <c r="G49" s="126"/>
      <c r="H49" s="126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127"/>
      <c r="D51" s="124"/>
      <c r="E51" s="124"/>
      <c r="F51" s="124"/>
      <c r="G51" s="124"/>
      <c r="H51" s="124"/>
    </row>
    <row r="52" spans="1:8" x14ac:dyDescent="0.2">
      <c r="A52" s="14"/>
      <c r="B52" s="14"/>
      <c r="C52" s="128" t="s">
        <v>57</v>
      </c>
      <c r="D52" s="126"/>
      <c r="E52" s="126"/>
      <c r="F52" s="126"/>
      <c r="G52" s="126"/>
      <c r="H52" s="126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</sheetData>
  <mergeCells count="20"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00000000000003" right="0.39400000000000002" top="0.78700000000000003" bottom="0.59099999999999997" header="0.39400000000000002" footer="0.39400000000000002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2025-11-17T06:51:14Z</dcterms:modified>
</cp:coreProperties>
</file>